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3\"/>
    </mc:Choice>
  </mc:AlternateContent>
  <xr:revisionPtr revIDLastSave="0" documentId="13_ncr:1_{9E735B06-49F2-4C63-9B25-187454EEC0D5}" xr6:coauthVersionLast="47" xr6:coauthVersionMax="47" xr10:uidLastSave="{00000000-0000-0000-0000-000000000000}"/>
  <bookViews>
    <workbookView xWindow="41" yWindow="27" windowWidth="26042" windowHeight="14061" activeTab="2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<sst xmlns="http://schemas.openxmlformats.org/spreadsheetml/2006/main" count="607" uniqueCount="151">
  <si>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</si>
  <si>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</si>
  <si>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</si>
  <si>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</si>
  <si>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</si>
  <si>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</si>
  <si>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</si>
  <si>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</si>
  <si>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</si>
  <si>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</si>
  <si>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</si>
  <si>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</si>
  <si>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</si>
  <si>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</si>
  <si>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</si>
  <si>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</si>
  <si>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</si>
  <si>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</si>
  <si>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</si>
  <si>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</si>
  <si>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</si>
  <si>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</si>
  <si>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</si>
  <si>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</si>
  <si>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</si>
  <si>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</si>
  <si>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</si>
  <si>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</si>
  <si>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</si>
  <si>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</si>
  <si>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</si>
  <si>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</si>
  <si>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</si>
  <si>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</si>
  <si>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</si>
  <si>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</si>
  <si>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</si>
  <si>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</si>
  <si>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</si>
  <si>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</si>
  <si>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</si>
  <si>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</si>
  <si>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</si>
  <si>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</si>
  <si>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</si>
  <si>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</si>
  <si>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</si>
  <si>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</si>
  <si>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</si>
  <si>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</si>
  <si>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</si>
  <si>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</si>
  <si>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</si>
  <si>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</si>
  <si>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</si>
  <si>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</si>
  <si>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</si>
  <si>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</si>
  <si>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</si>
  <si>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</si>
  <si>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</si>
  <si>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</si>
  <si>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</si>
  <si>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</si>
  <si>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</si>
  <si>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</si>
  <si>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</si>
  <si>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</si>
  <si>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</si>
  <si>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</si>
  <si>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</si>
  <si>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</si>
  <si>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</si>
  <si>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</si>
  <si>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</si>
  <si>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</si>
  <si>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</si>
  <si>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</si>
  <si>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</si>
  <si>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</si>
  <si>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</si>
  <si>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</si>
  <si>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</si>
  <si>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</si>
  <si>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</si>
  <si>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</si>
  <si>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</si>
  <si>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</si>
  <si>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</si>
  <si>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</si>
  <si>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</si>
  <si>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</si>
  <si>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</si>
  <si>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</si>
  <si>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</si>
  <si>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</si>
  <si>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</si>
  <si>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</si>
  <si>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</si>
  <si>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</si>
  <si>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</si>
  <si>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</si>
  <si>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</si>
  <si>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</si>
  <si>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</si>
  <si>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</si>
  <si>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</si>
  <si>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</si>
  <si>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</si>
  <si>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</si>
  <si>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</si>
  <si>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</si>
  <si>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</si>
  <si>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</si>
  <si>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</si>
  <si>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</si>
  <si>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</si>
  <si>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</si>
  <si>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</si>
  <si>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</si>
  <si>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</si>
  <si>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</si>
  <si>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</si>
  <si>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</si>
  <si>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</si>
  <si>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</si>
  <si>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</si>
  <si>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</si>
  <si>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</si>
  <si>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</si>
  <si>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</si>
  <si>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</si>
  <si>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</si>
  <si>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</si>
  <si>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</si>
  <si>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</si>
  <si>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</si>
  <si>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</si>
  <si>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</si>
  <si>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</si>
  <si>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</si>
  <si>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</si>
  <si>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</si>
  <si>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</si>
  <si>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</si>
  <si>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</si>
  <si>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</si>
  <si>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</si>
  <si>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Octubre 2023</t>
  </si>
  <si>
    <t>Enero-Octubre 2023</t>
  </si>
  <si>
    <t>E N E R O   2 0 0 8   a   O C T U B R E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</si>
</sst>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1" t="s">
        <v>35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30.25" customHeight="1" x14ac:dyDescent="0.25">
      <c r="A3" s="10"/>
      <c r="B3" s="172" t="s">
        <v>130</v>
      </c>
      <c r="C3" s="173"/>
      <c r="D3" s="168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69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7" t="s">
        <v>4</v>
      </c>
      <c r="B7" s="170">
        <f>157386+4976</f>
        <v>162362</v>
      </c>
      <c r="C7" s="171">
        <f>48335+2200</f>
        <v>50535</v>
      </c>
      <c r="D7" s="164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4">
        <f>+G7+G8+G9+I7+I8+I9</f>
        <v>212897</v>
      </c>
      <c r="K7" s="5"/>
    </row>
    <row r="8" spans="1:11" ht="25" customHeight="1" x14ac:dyDescent="0.25">
      <c r="A8" s="167"/>
      <c r="B8" s="170"/>
      <c r="C8" s="171"/>
      <c r="D8" s="164"/>
      <c r="E8" s="10"/>
      <c r="F8" s="17" t="s">
        <v>49</v>
      </c>
      <c r="G8" s="18">
        <v>5094</v>
      </c>
      <c r="H8" s="19" t="s">
        <v>50</v>
      </c>
      <c r="I8" s="18">
        <v>1399</v>
      </c>
      <c r="J8" s="164"/>
      <c r="K8" s="5">
        <f>+J7-D7</f>
        <v>0</v>
      </c>
    </row>
    <row r="9" spans="1:11" ht="25" customHeight="1" x14ac:dyDescent="0.25">
      <c r="A9" s="167"/>
      <c r="B9" s="170"/>
      <c r="C9" s="171"/>
      <c r="D9" s="164"/>
      <c r="E9" s="10"/>
      <c r="F9" s="17" t="s">
        <v>75</v>
      </c>
      <c r="G9" s="18">
        <v>4176</v>
      </c>
      <c r="H9" s="19" t="s">
        <v>76</v>
      </c>
      <c r="I9" s="18">
        <v>3000</v>
      </c>
      <c r="J9" s="164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7" t="s">
        <v>21</v>
      </c>
      <c r="B26" s="165">
        <f>44507+800+7399</f>
        <v>52706</v>
      </c>
      <c r="C26" s="166">
        <f>10399+800</f>
        <v>11199</v>
      </c>
      <c r="D26" s="164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3">
        <f>G28+G29+G26+I26+G27+I28+I29</f>
        <v>63905</v>
      </c>
      <c r="K26" s="5">
        <f t="shared" si="1"/>
        <v>0</v>
      </c>
    </row>
    <row r="27" spans="1:11" ht="25" customHeight="1" x14ac:dyDescent="0.25">
      <c r="A27" s="167"/>
      <c r="B27" s="165"/>
      <c r="C27" s="166"/>
      <c r="D27" s="164"/>
      <c r="E27" s="10"/>
      <c r="F27" s="17" t="s">
        <v>53</v>
      </c>
      <c r="G27" s="18">
        <v>800</v>
      </c>
      <c r="H27" s="19" t="s">
        <v>54</v>
      </c>
      <c r="I27" s="18"/>
      <c r="J27" s="163"/>
      <c r="K27" s="5"/>
    </row>
    <row r="28" spans="1:11" ht="25" customHeight="1" x14ac:dyDescent="0.25">
      <c r="A28" s="167"/>
      <c r="B28" s="165"/>
      <c r="C28" s="166"/>
      <c r="D28" s="164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3"/>
      <c r="K28" s="5"/>
    </row>
    <row r="29" spans="1:11" ht="25" customHeight="1" x14ac:dyDescent="0.25">
      <c r="A29" s="167"/>
      <c r="B29" s="165"/>
      <c r="C29" s="166"/>
      <c r="D29" s="164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3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7" t="s">
        <v>23</v>
      </c>
      <c r="B31" s="165">
        <v>6137</v>
      </c>
      <c r="C31" s="166">
        <v>2838</v>
      </c>
      <c r="D31" s="164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3">
        <f>+I31+I32+G31+G32</f>
        <v>8975</v>
      </c>
      <c r="K31" s="5">
        <f>+J31-D31</f>
        <v>0</v>
      </c>
    </row>
    <row r="32" spans="1:11" ht="25" customHeight="1" x14ac:dyDescent="0.25">
      <c r="A32" s="167"/>
      <c r="B32" s="165"/>
      <c r="C32" s="166"/>
      <c r="D32" s="164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3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2" t="s">
        <v>41</v>
      </c>
      <c r="B50" s="162"/>
      <c r="C50" s="162"/>
      <c r="D50" s="31">
        <f>SUM(D47:D49)</f>
        <v>0</v>
      </c>
      <c r="E50" s="10"/>
      <c r="F50" s="160" t="s">
        <v>122</v>
      </c>
      <c r="G50" s="160"/>
      <c r="H50" s="160"/>
      <c r="I50" s="160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workbookViewId="0">
      <pane xSplit="5" ySplit="5" topLeftCell="F48" activePane="bottomRight" state="frozen"/>
      <selection pane="topRight" activeCell="F1" sqref="F1"/>
      <selection pane="bottomLeft" activeCell="A6" sqref="A6"/>
      <selection pane="bottomRight" activeCell="G16" sqref="G16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1" width="11.375" style="1" hidden="1" customWidth="1"/>
    <col min="42" max="42" width="11.375" style="1" customWidth="1"/>
    <col min="43" max="43" width="12.125" style="1" customWidth="1"/>
    <col min="44" max="44" width="11.375" style="1" customWidth="1"/>
    <col min="45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87" t="s">
        <v>143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</row>
    <row r="2" spans="1:89" ht="4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78" t="s">
        <v>148</v>
      </c>
      <c r="H4" s="178"/>
      <c r="I4" s="178"/>
      <c r="J4" s="178"/>
      <c r="K4" s="178"/>
      <c r="L4" s="178"/>
      <c r="M4" s="178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9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6">
        <v>44927</v>
      </c>
      <c r="P5" s="176"/>
      <c r="Q5" s="176"/>
      <c r="R5" s="176">
        <v>44958</v>
      </c>
      <c r="S5" s="176"/>
      <c r="T5" s="176"/>
      <c r="U5" s="176">
        <v>44986</v>
      </c>
      <c r="V5" s="176"/>
      <c r="W5" s="176"/>
      <c r="X5" s="176">
        <v>45017</v>
      </c>
      <c r="Y5" s="176"/>
      <c r="Z5" s="176"/>
      <c r="AA5" s="176">
        <v>45047</v>
      </c>
      <c r="AB5" s="176"/>
      <c r="AC5" s="176"/>
      <c r="AD5" s="176">
        <v>45078</v>
      </c>
      <c r="AE5" s="176"/>
      <c r="AF5" s="176"/>
      <c r="AG5" s="176">
        <v>45108</v>
      </c>
      <c r="AH5" s="176"/>
      <c r="AI5" s="176"/>
      <c r="AJ5" s="176">
        <v>45139</v>
      </c>
      <c r="AK5" s="176"/>
      <c r="AL5" s="176"/>
      <c r="AM5" s="176">
        <v>45170</v>
      </c>
      <c r="AN5" s="176"/>
      <c r="AO5" s="176"/>
      <c r="AP5" s="176">
        <v>45200</v>
      </c>
      <c r="AQ5" s="176"/>
      <c r="AR5" s="176"/>
      <c r="AS5" s="176">
        <v>45231</v>
      </c>
      <c r="AT5" s="176"/>
      <c r="AU5" s="176"/>
      <c r="AV5" s="176">
        <v>45261</v>
      </c>
      <c r="AW5" s="176"/>
      <c r="AX5" s="176"/>
      <c r="AY5" s="176">
        <v>45292</v>
      </c>
      <c r="AZ5" s="176"/>
      <c r="BA5" s="176"/>
      <c r="BB5" s="176">
        <v>45323</v>
      </c>
      <c r="BC5" s="176"/>
      <c r="BD5" s="176"/>
      <c r="BE5" s="176">
        <v>45352</v>
      </c>
      <c r="BF5" s="176"/>
      <c r="BG5" s="176"/>
      <c r="BH5" s="176">
        <v>45383</v>
      </c>
      <c r="BI5" s="176"/>
      <c r="BJ5" s="176"/>
      <c r="BK5" s="176">
        <v>45413</v>
      </c>
      <c r="BL5" s="176"/>
      <c r="BM5" s="176"/>
      <c r="BN5" s="176">
        <v>45444</v>
      </c>
      <c r="BO5" s="176"/>
      <c r="BP5" s="176"/>
      <c r="BQ5" s="176">
        <v>45474</v>
      </c>
      <c r="BR5" s="176"/>
      <c r="BS5" s="176"/>
      <c r="BT5" s="176">
        <v>45505</v>
      </c>
      <c r="BU5" s="176"/>
      <c r="BV5" s="176"/>
      <c r="BW5" s="176">
        <v>45536</v>
      </c>
      <c r="BX5" s="176"/>
      <c r="BY5" s="176"/>
      <c r="BZ5" s="176">
        <v>45566</v>
      </c>
      <c r="CA5" s="176"/>
      <c r="CB5" s="176"/>
      <c r="CC5" s="176">
        <v>45597</v>
      </c>
      <c r="CD5" s="176"/>
      <c r="CE5" s="176"/>
      <c r="CF5" s="176">
        <v>45627</v>
      </c>
      <c r="CG5" s="176"/>
      <c r="CH5" s="176"/>
      <c r="CI5" s="193" t="s">
        <v>149</v>
      </c>
      <c r="CJ5" s="193"/>
      <c r="CK5" s="193"/>
    </row>
    <row r="6" spans="1:89" ht="7.5" customHeight="1" thickBot="1" x14ac:dyDescent="0.3">
      <c r="A6" s="106"/>
      <c r="B6" s="114"/>
      <c r="C6" s="114"/>
      <c r="D6" s="19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9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93868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136009</v>
      </c>
      <c r="N8" s="103">
        <v>9800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/>
      <c r="AL8" s="149">
        <v>967</v>
      </c>
      <c r="AM8" s="104">
        <v>600</v>
      </c>
      <c r="AN8" s="105">
        <v>0</v>
      </c>
      <c r="AO8" s="149">
        <v>600</v>
      </c>
      <c r="AP8" s="104">
        <v>719</v>
      </c>
      <c r="AQ8" s="105">
        <v>101</v>
      </c>
      <c r="AR8" s="149">
        <v>820</v>
      </c>
      <c r="AS8" s="104"/>
      <c r="AT8" s="105">
        <v>0</v>
      </c>
      <c r="AU8" s="149">
        <v>0</v>
      </c>
      <c r="AV8" s="104"/>
      <c r="AW8" s="105">
        <v>0</v>
      </c>
      <c r="AX8" s="149">
        <v>0</v>
      </c>
      <c r="AY8" s="104"/>
      <c r="AZ8" s="105"/>
      <c r="BA8" s="149">
        <v>0</v>
      </c>
      <c r="BB8" s="104"/>
      <c r="BC8" s="105"/>
      <c r="BD8" s="149">
        <v>0</v>
      </c>
      <c r="BE8" s="142"/>
      <c r="BF8" s="143"/>
      <c r="BG8" s="148">
        <v>0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9499</v>
      </c>
      <c r="CJ8" s="105">
        <v>301</v>
      </c>
      <c r="CK8" s="149">
        <v>9800</v>
      </c>
    </row>
    <row r="9" spans="1:89" s="106" customFormat="1" ht="30.25" customHeight="1" x14ac:dyDescent="0.25">
      <c r="A9" s="174" t="s">
        <v>4</v>
      </c>
      <c r="B9" s="185">
        <v>165892</v>
      </c>
      <c r="C9" s="185">
        <v>50535</v>
      </c>
      <c r="D9" s="186">
        <v>216427</v>
      </c>
      <c r="E9" s="131"/>
      <c r="F9" s="129" t="s">
        <v>47</v>
      </c>
      <c r="G9" s="129">
        <v>141993</v>
      </c>
      <c r="H9" s="129">
        <v>128893</v>
      </c>
      <c r="I9" s="129" t="s">
        <v>48</v>
      </c>
      <c r="J9" s="132">
        <v>70400</v>
      </c>
      <c r="K9" s="100">
        <v>70335</v>
      </c>
      <c r="L9" s="183">
        <v>216427</v>
      </c>
      <c r="M9" s="181">
        <v>229592</v>
      </c>
      <c r="N9" s="182">
        <v>13165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/>
      <c r="AL9" s="149">
        <v>800</v>
      </c>
      <c r="AM9" s="104">
        <v>1400</v>
      </c>
      <c r="AN9" s="105">
        <v>0</v>
      </c>
      <c r="AO9" s="149">
        <v>1400</v>
      </c>
      <c r="AP9" s="104">
        <v>1000</v>
      </c>
      <c r="AQ9" s="105"/>
      <c r="AR9" s="149">
        <v>1000</v>
      </c>
      <c r="AS9" s="104"/>
      <c r="AT9" s="105">
        <v>0</v>
      </c>
      <c r="AU9" s="149">
        <v>0</v>
      </c>
      <c r="AV9" s="104"/>
      <c r="AW9" s="105">
        <v>0</v>
      </c>
      <c r="AX9" s="149">
        <v>0</v>
      </c>
      <c r="AY9" s="104"/>
      <c r="AZ9" s="105"/>
      <c r="BA9" s="149">
        <v>0</v>
      </c>
      <c r="BB9" s="104"/>
      <c r="BC9" s="105"/>
      <c r="BD9" s="149">
        <v>0</v>
      </c>
      <c r="BE9" s="104"/>
      <c r="BF9" s="105"/>
      <c r="BG9" s="149">
        <v>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13100</v>
      </c>
      <c r="CJ9" s="105">
        <v>65</v>
      </c>
      <c r="CK9" s="149">
        <v>13165</v>
      </c>
    </row>
    <row r="10" spans="1:89" s="106" customFormat="1" ht="30.25" customHeight="1" x14ac:dyDescent="0.25">
      <c r="A10" s="175"/>
      <c r="B10" s="185"/>
      <c r="C10" s="185"/>
      <c r="D10" s="186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3"/>
      <c r="M10" s="181"/>
      <c r="N10" s="182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/>
      <c r="BC10" s="105"/>
      <c r="BD10" s="149">
        <v>0</v>
      </c>
      <c r="BE10" s="104"/>
      <c r="BF10" s="105"/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75"/>
      <c r="B11" s="185"/>
      <c r="C11" s="185"/>
      <c r="D11" s="186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3"/>
      <c r="M11" s="181"/>
      <c r="N11" s="182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/>
      <c r="BC11" s="105"/>
      <c r="BD11" s="149">
        <v>0</v>
      </c>
      <c r="BE11" s="104"/>
      <c r="BF11" s="105"/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75"/>
      <c r="B12" s="185"/>
      <c r="C12" s="185"/>
      <c r="D12" s="186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3"/>
      <c r="M12" s="181"/>
      <c r="N12" s="182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/>
      <c r="BC12" s="105"/>
      <c r="BD12" s="149">
        <v>0</v>
      </c>
      <c r="BE12" s="104"/>
      <c r="BF12" s="105"/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1603</v>
      </c>
      <c r="K13" s="100">
        <v>1327</v>
      </c>
      <c r="L13" s="101">
        <v>5722</v>
      </c>
      <c r="M13" s="102">
        <v>5998</v>
      </c>
      <c r="N13" s="103">
        <v>276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/>
      <c r="AH13" s="105"/>
      <c r="AI13" s="149">
        <v>0</v>
      </c>
      <c r="AJ13" s="104"/>
      <c r="AK13" s="105"/>
      <c r="AL13" s="149">
        <v>0</v>
      </c>
      <c r="AM13" s="104">
        <v>0</v>
      </c>
      <c r="AN13" s="105">
        <v>130</v>
      </c>
      <c r="AO13" s="149">
        <v>130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/>
      <c r="AZ13" s="105"/>
      <c r="BA13" s="149">
        <v>0</v>
      </c>
      <c r="BB13" s="104"/>
      <c r="BC13" s="105"/>
      <c r="BD13" s="149">
        <v>0</v>
      </c>
      <c r="BE13" s="104"/>
      <c r="BF13" s="105"/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276</v>
      </c>
      <c r="CK13" s="149">
        <v>276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/>
      <c r="AK14" s="105"/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/>
      <c r="BA14" s="149">
        <v>0</v>
      </c>
      <c r="BB14" s="104"/>
      <c r="BC14" s="105"/>
      <c r="BD14" s="149">
        <v>0</v>
      </c>
      <c r="BE14" s="104"/>
      <c r="BF14" s="105"/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/>
      <c r="BC15" s="105"/>
      <c r="BD15" s="149">
        <v>0</v>
      </c>
      <c r="BE15" s="104"/>
      <c r="BF15" s="105"/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/>
      <c r="BA16" s="149">
        <v>0</v>
      </c>
      <c r="BB16" s="104"/>
      <c r="BC16" s="105"/>
      <c r="BD16" s="149">
        <v>0</v>
      </c>
      <c r="BE16" s="104"/>
      <c r="BF16" s="105"/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0</v>
      </c>
      <c r="CK16" s="149">
        <v>0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/>
      <c r="AK17" s="105"/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/>
      <c r="BA17" s="149">
        <v>0</v>
      </c>
      <c r="BB17" s="104"/>
      <c r="BC17" s="105"/>
      <c r="BD17" s="149">
        <v>0</v>
      </c>
      <c r="BE17" s="104"/>
      <c r="BF17" s="105"/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7508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11276</v>
      </c>
      <c r="N18" s="103">
        <v>139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/>
      <c r="AK18" s="105"/>
      <c r="AL18" s="149">
        <v>0</v>
      </c>
      <c r="AM18" s="104">
        <v>139</v>
      </c>
      <c r="AN18" s="105">
        <v>0</v>
      </c>
      <c r="AO18" s="149">
        <v>139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/>
      <c r="AZ18" s="105"/>
      <c r="BA18" s="149">
        <v>0</v>
      </c>
      <c r="BB18" s="104"/>
      <c r="BC18" s="105"/>
      <c r="BD18" s="149">
        <v>0</v>
      </c>
      <c r="BE18" s="104"/>
      <c r="BF18" s="105"/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139</v>
      </c>
      <c r="CJ18" s="105">
        <v>0</v>
      </c>
      <c r="CK18" s="149">
        <v>139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/>
      <c r="AK19" s="105"/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/>
      <c r="AZ19" s="105"/>
      <c r="BA19" s="149">
        <v>0</v>
      </c>
      <c r="BB19" s="104"/>
      <c r="BC19" s="105"/>
      <c r="BD19" s="149">
        <v>0</v>
      </c>
      <c r="BE19" s="104"/>
      <c r="BF19" s="105"/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/>
      <c r="AK20" s="105"/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/>
      <c r="AU20" s="149">
        <v>0</v>
      </c>
      <c r="AV20" s="104">
        <v>0</v>
      </c>
      <c r="AW20" s="105">
        <v>0</v>
      </c>
      <c r="AX20" s="149">
        <v>0</v>
      </c>
      <c r="AY20" s="104"/>
      <c r="AZ20" s="105"/>
      <c r="BA20" s="149">
        <v>0</v>
      </c>
      <c r="BB20" s="104"/>
      <c r="BC20" s="105"/>
      <c r="BD20" s="149">
        <v>0</v>
      </c>
      <c r="BE20" s="104"/>
      <c r="BF20" s="105"/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0</v>
      </c>
      <c r="CK20" s="149">
        <v>0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/>
      <c r="AU21" s="149">
        <v>0</v>
      </c>
      <c r="AV21" s="104">
        <v>0</v>
      </c>
      <c r="AW21" s="105">
        <v>0</v>
      </c>
      <c r="AX21" s="149">
        <v>0</v>
      </c>
      <c r="AY21" s="104"/>
      <c r="AZ21" s="105"/>
      <c r="BA21" s="149">
        <v>0</v>
      </c>
      <c r="BB21" s="104"/>
      <c r="BC21" s="105"/>
      <c r="BD21" s="149">
        <v>0</v>
      </c>
      <c r="BE21" s="104"/>
      <c r="BF21" s="105"/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0</v>
      </c>
      <c r="CK21" s="149">
        <v>0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8394</v>
      </c>
      <c r="K22" s="100">
        <v>7594</v>
      </c>
      <c r="L22" s="101">
        <v>21936</v>
      </c>
      <c r="M22" s="102">
        <v>22736</v>
      </c>
      <c r="N22" s="103">
        <v>800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/>
      <c r="AK22" s="105">
        <v>311</v>
      </c>
      <c r="AL22" s="149">
        <v>311</v>
      </c>
      <c r="AM22" s="104">
        <v>0</v>
      </c>
      <c r="AN22" s="105">
        <v>89</v>
      </c>
      <c r="AO22" s="149">
        <v>89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/>
      <c r="BC22" s="105"/>
      <c r="BD22" s="149">
        <v>0</v>
      </c>
      <c r="BE22" s="104"/>
      <c r="BF22" s="105"/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800</v>
      </c>
      <c r="CK22" s="149">
        <v>800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/>
      <c r="AH23" s="105"/>
      <c r="AI23" s="149">
        <v>0</v>
      </c>
      <c r="AJ23" s="104"/>
      <c r="AK23" s="105"/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/>
      <c r="BC23" s="105"/>
      <c r="BD23" s="149">
        <v>0</v>
      </c>
      <c r="BE23" s="104"/>
      <c r="BF23" s="105"/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19599</v>
      </c>
      <c r="N24" s="103">
        <v>800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>
        <v>70</v>
      </c>
      <c r="AK24" s="105"/>
      <c r="AL24" s="149">
        <v>70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/>
      <c r="BC24" s="105"/>
      <c r="BD24" s="149">
        <v>0</v>
      </c>
      <c r="BE24" s="104"/>
      <c r="BF24" s="105"/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800</v>
      </c>
      <c r="CJ24" s="105">
        <v>0</v>
      </c>
      <c r="CK24" s="149">
        <v>800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/>
      <c r="AH25" s="105"/>
      <c r="AI25" s="149">
        <v>0</v>
      </c>
      <c r="AJ25" s="104"/>
      <c r="AK25" s="105"/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/>
      <c r="BC25" s="105"/>
      <c r="BD25" s="149">
        <v>0</v>
      </c>
      <c r="BE25" s="104"/>
      <c r="BF25" s="105"/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/>
      <c r="BC26" s="105"/>
      <c r="BD26" s="149">
        <v>0</v>
      </c>
      <c r="BE26" s="104"/>
      <c r="BF26" s="105"/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/>
      <c r="BC27" s="105"/>
      <c r="BD27" s="149">
        <v>0</v>
      </c>
      <c r="BE27" s="104"/>
      <c r="BF27" s="105"/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/>
      <c r="BC28" s="105"/>
      <c r="BD28" s="149">
        <v>0</v>
      </c>
      <c r="BE28" s="104"/>
      <c r="BF28" s="105"/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90" t="s">
        <v>21</v>
      </c>
      <c r="B29" s="185">
        <v>52706</v>
      </c>
      <c r="C29" s="185">
        <v>11199</v>
      </c>
      <c r="D29" s="186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83">
        <v>63905</v>
      </c>
      <c r="M29" s="181">
        <v>64305</v>
      </c>
      <c r="N29" s="182">
        <v>400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/>
      <c r="AH29" s="105"/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/>
      <c r="BC29" s="105"/>
      <c r="BD29" s="149">
        <v>0</v>
      </c>
      <c r="BE29" s="104"/>
      <c r="BF29" s="105"/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400</v>
      </c>
      <c r="CK29" s="149">
        <v>400</v>
      </c>
    </row>
    <row r="30" spans="1:89" s="106" customFormat="1" ht="30.25" customHeight="1" x14ac:dyDescent="0.25">
      <c r="A30" s="190"/>
      <c r="B30" s="185"/>
      <c r="C30" s="185"/>
      <c r="D30" s="186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3"/>
      <c r="M30" s="181"/>
      <c r="N30" s="182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/>
      <c r="AH30" s="105"/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/>
      <c r="BC30" s="105"/>
      <c r="BD30" s="149">
        <v>0</v>
      </c>
      <c r="BE30" s="104"/>
      <c r="BF30" s="105"/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90"/>
      <c r="B31" s="185"/>
      <c r="C31" s="185"/>
      <c r="D31" s="186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3"/>
      <c r="M31" s="181"/>
      <c r="N31" s="182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/>
      <c r="BC31" s="105"/>
      <c r="BD31" s="149">
        <v>0</v>
      </c>
      <c r="BE31" s="104"/>
      <c r="BF31" s="105"/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90"/>
      <c r="B32" s="185"/>
      <c r="C32" s="185"/>
      <c r="D32" s="186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3"/>
      <c r="M32" s="181"/>
      <c r="N32" s="182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/>
      <c r="BC32" s="105"/>
      <c r="BD32" s="149">
        <v>0</v>
      </c>
      <c r="BE32" s="104"/>
      <c r="BF32" s="105"/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144</v>
      </c>
      <c r="H33" s="129"/>
      <c r="I33" s="129" t="s">
        <v>96</v>
      </c>
      <c r="J33" s="132">
        <v>2791</v>
      </c>
      <c r="K33" s="100">
        <v>2392</v>
      </c>
      <c r="L33" s="101">
        <v>2392</v>
      </c>
      <c r="M33" s="102">
        <v>2935</v>
      </c>
      <c r="N33" s="103">
        <v>543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>
        <v>144</v>
      </c>
      <c r="AQ33" s="105">
        <v>217</v>
      </c>
      <c r="AR33" s="149">
        <v>361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/>
      <c r="BC33" s="105"/>
      <c r="BD33" s="149">
        <v>0</v>
      </c>
      <c r="BE33" s="104"/>
      <c r="BF33" s="105"/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144</v>
      </c>
      <c r="CJ33" s="105">
        <v>399</v>
      </c>
      <c r="CK33" s="149">
        <v>543</v>
      </c>
    </row>
    <row r="34" spans="1:89" s="106" customFormat="1" ht="30.25" customHeight="1" x14ac:dyDescent="0.25">
      <c r="A34" s="190" t="s">
        <v>23</v>
      </c>
      <c r="B34" s="185">
        <v>6137</v>
      </c>
      <c r="C34" s="185">
        <v>2838</v>
      </c>
      <c r="D34" s="186">
        <v>8975</v>
      </c>
      <c r="E34" s="131"/>
      <c r="F34" s="129" t="s">
        <v>92</v>
      </c>
      <c r="G34" s="129">
        <v>4355</v>
      </c>
      <c r="H34" s="129">
        <v>4155</v>
      </c>
      <c r="I34" s="129" t="s">
        <v>93</v>
      </c>
      <c r="J34" s="132">
        <v>3982</v>
      </c>
      <c r="K34" s="100">
        <v>3420</v>
      </c>
      <c r="L34" s="183">
        <v>8975</v>
      </c>
      <c r="M34" s="181">
        <v>9737</v>
      </c>
      <c r="N34" s="182">
        <v>762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>
        <v>100</v>
      </c>
      <c r="AK34" s="105">
        <v>13</v>
      </c>
      <c r="AL34" s="149">
        <v>113</v>
      </c>
      <c r="AM34" s="104">
        <v>100</v>
      </c>
      <c r="AN34" s="105">
        <v>0</v>
      </c>
      <c r="AO34" s="149">
        <v>100</v>
      </c>
      <c r="AP34" s="104">
        <v>0</v>
      </c>
      <c r="AQ34" s="105">
        <v>0</v>
      </c>
      <c r="AR34" s="149">
        <v>0</v>
      </c>
      <c r="AS34" s="104"/>
      <c r="AT34" s="105">
        <v>0</v>
      </c>
      <c r="AU34" s="149">
        <v>0</v>
      </c>
      <c r="AV34" s="104"/>
      <c r="AW34" s="105">
        <v>0</v>
      </c>
      <c r="AX34" s="149">
        <v>0</v>
      </c>
      <c r="AY34" s="104"/>
      <c r="AZ34" s="105"/>
      <c r="BA34" s="149">
        <v>0</v>
      </c>
      <c r="BB34" s="104"/>
      <c r="BC34" s="105"/>
      <c r="BD34" s="149">
        <v>0</v>
      </c>
      <c r="BE34" s="104"/>
      <c r="BF34" s="105"/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200</v>
      </c>
      <c r="CJ34" s="105">
        <v>562</v>
      </c>
      <c r="CK34" s="149">
        <v>762</v>
      </c>
    </row>
    <row r="35" spans="1:89" s="106" customFormat="1" ht="30.25" customHeight="1" x14ac:dyDescent="0.25">
      <c r="A35" s="190"/>
      <c r="B35" s="185"/>
      <c r="C35" s="185"/>
      <c r="D35" s="186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3"/>
      <c r="M35" s="181"/>
      <c r="N35" s="182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/>
      <c r="AH35" s="105"/>
      <c r="AI35" s="149">
        <v>0</v>
      </c>
      <c r="AJ35" s="104"/>
      <c r="AK35" s="105"/>
      <c r="AL35" s="149">
        <v>0</v>
      </c>
      <c r="AM35" s="104">
        <v>0</v>
      </c>
      <c r="AN35" s="105">
        <v>0</v>
      </c>
      <c r="AO35" s="149">
        <v>0</v>
      </c>
      <c r="AP35" s="104">
        <v>0</v>
      </c>
      <c r="AQ35" s="105">
        <v>0</v>
      </c>
      <c r="AR35" s="149">
        <v>0</v>
      </c>
      <c r="AS35" s="104"/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/>
      <c r="AZ35" s="105"/>
      <c r="BA35" s="149">
        <v>0</v>
      </c>
      <c r="BB35" s="104"/>
      <c r="BC35" s="105"/>
      <c r="BD35" s="149">
        <v>0</v>
      </c>
      <c r="BE35" s="104"/>
      <c r="BF35" s="105"/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5371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7762</v>
      </c>
      <c r="N36" s="103">
        <v>1295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/>
      <c r="AH36" s="105"/>
      <c r="AI36" s="149">
        <v>0</v>
      </c>
      <c r="AJ36" s="104">
        <v>459</v>
      </c>
      <c r="AK36" s="105"/>
      <c r="AL36" s="149">
        <v>459</v>
      </c>
      <c r="AM36" s="104">
        <v>0</v>
      </c>
      <c r="AN36" s="105">
        <v>0</v>
      </c>
      <c r="AO36" s="149">
        <v>0</v>
      </c>
      <c r="AP36" s="104">
        <v>207</v>
      </c>
      <c r="AQ36" s="105">
        <v>0</v>
      </c>
      <c r="AR36" s="149">
        <v>207</v>
      </c>
      <c r="AS36" s="104"/>
      <c r="AT36" s="105">
        <v>0</v>
      </c>
      <c r="AU36" s="149">
        <v>0</v>
      </c>
      <c r="AV36" s="104">
        <v>0</v>
      </c>
      <c r="AW36" s="105">
        <v>0</v>
      </c>
      <c r="AX36" s="149">
        <v>0</v>
      </c>
      <c r="AY36" s="104"/>
      <c r="AZ36" s="105"/>
      <c r="BA36" s="149">
        <v>0</v>
      </c>
      <c r="BB36" s="104"/>
      <c r="BC36" s="105"/>
      <c r="BD36" s="149">
        <v>0</v>
      </c>
      <c r="BE36" s="104"/>
      <c r="BF36" s="105"/>
      <c r="BG36" s="149">
        <v>0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971</v>
      </c>
      <c r="CJ36" s="105">
        <v>324</v>
      </c>
      <c r="CK36" s="149">
        <v>1295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/>
      <c r="AK37" s="105"/>
      <c r="AL37" s="149">
        <v>0</v>
      </c>
      <c r="AM37" s="104">
        <v>0</v>
      </c>
      <c r="AN37" s="105">
        <v>0</v>
      </c>
      <c r="AO37" s="149">
        <v>0</v>
      </c>
      <c r="AP37" s="104">
        <v>0</v>
      </c>
      <c r="AQ37" s="105">
        <v>0</v>
      </c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/>
      <c r="AZ37" s="105"/>
      <c r="BA37" s="149">
        <v>0</v>
      </c>
      <c r="BB37" s="104"/>
      <c r="BC37" s="105"/>
      <c r="BD37" s="149">
        <v>0</v>
      </c>
      <c r="BE37" s="104"/>
      <c r="BF37" s="105"/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/>
      <c r="AH38" s="105"/>
      <c r="AI38" s="149">
        <v>0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/>
      <c r="BC38" s="105"/>
      <c r="BD38" s="149">
        <v>0</v>
      </c>
      <c r="BE38" s="104"/>
      <c r="BF38" s="105"/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/>
      <c r="BC39" s="105"/>
      <c r="BD39" s="149">
        <v>0</v>
      </c>
      <c r="BE39" s="104"/>
      <c r="BF39" s="105"/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3119</v>
      </c>
      <c r="K40" s="100">
        <v>2719</v>
      </c>
      <c r="L40" s="101">
        <v>16515</v>
      </c>
      <c r="M40" s="102">
        <v>16915</v>
      </c>
      <c r="N40" s="103">
        <v>400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>
        <v>400</v>
      </c>
      <c r="AI40" s="149">
        <v>400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/>
      <c r="AX40" s="149">
        <v>0</v>
      </c>
      <c r="AY40" s="104"/>
      <c r="AZ40" s="105"/>
      <c r="BA40" s="149">
        <v>0</v>
      </c>
      <c r="BB40" s="104"/>
      <c r="BC40" s="105"/>
      <c r="BD40" s="149">
        <v>0</v>
      </c>
      <c r="BE40" s="104"/>
      <c r="BF40" s="105"/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400</v>
      </c>
      <c r="CK40" s="149">
        <v>400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/>
      <c r="AI41" s="149">
        <v>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/>
      <c r="AZ41" s="105"/>
      <c r="BA41" s="149">
        <v>0</v>
      </c>
      <c r="BB41" s="104"/>
      <c r="BC41" s="105"/>
      <c r="BD41" s="149">
        <v>0</v>
      </c>
      <c r="BE41" s="104"/>
      <c r="BF41" s="105"/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/>
      <c r="AH42" s="105"/>
      <c r="AI42" s="149"/>
      <c r="AJ42" s="104"/>
      <c r="AK42" s="105"/>
      <c r="AL42" s="149"/>
      <c r="AM42" s="104">
        <v>0</v>
      </c>
      <c r="AN42" s="105">
        <v>0</v>
      </c>
      <c r="AO42" s="149">
        <v>0</v>
      </c>
      <c r="AP42" s="104">
        <v>0</v>
      </c>
      <c r="AQ42" s="105">
        <v>0</v>
      </c>
      <c r="AR42" s="149">
        <v>0</v>
      </c>
      <c r="AS42" s="104"/>
      <c r="AT42" s="105"/>
      <c r="AU42" s="149"/>
      <c r="AV42" s="104"/>
      <c r="AW42" s="105"/>
      <c r="AX42" s="149"/>
      <c r="AY42" s="104"/>
      <c r="AZ42" s="105"/>
      <c r="BA42" s="149"/>
      <c r="BB42" s="104"/>
      <c r="BC42" s="105"/>
      <c r="BD42" s="149"/>
      <c r="BE42" s="104"/>
      <c r="BF42" s="105"/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/>
      <c r="CJ42" s="105"/>
      <c r="CK42" s="149"/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36790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48790</v>
      </c>
      <c r="N43" s="103">
        <v>3600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>
        <v>800</v>
      </c>
      <c r="AN43" s="105">
        <v>0</v>
      </c>
      <c r="AO43" s="149">
        <v>800</v>
      </c>
      <c r="AP43" s="104">
        <v>1000</v>
      </c>
      <c r="AQ43" s="105">
        <v>0</v>
      </c>
      <c r="AR43" s="149">
        <v>1000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/>
      <c r="BC43" s="105"/>
      <c r="BD43" s="149">
        <v>0</v>
      </c>
      <c r="BE43" s="104"/>
      <c r="BF43" s="105"/>
      <c r="BG43" s="149">
        <v>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2600</v>
      </c>
      <c r="CJ43" s="105">
        <v>1000</v>
      </c>
      <c r="CK43" s="149">
        <v>3600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74553</v>
      </c>
      <c r="K44" s="100">
        <v>73936</v>
      </c>
      <c r="L44" s="101">
        <v>378576</v>
      </c>
      <c r="M44" s="102">
        <v>379193</v>
      </c>
      <c r="N44" s="103">
        <v>617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>
        <v>88</v>
      </c>
      <c r="AR44" s="149">
        <v>88</v>
      </c>
      <c r="AS44" s="104">
        <v>0</v>
      </c>
      <c r="AT44" s="105"/>
      <c r="AU44" s="149">
        <v>0</v>
      </c>
      <c r="AV44" s="104">
        <v>0</v>
      </c>
      <c r="AW44" s="105">
        <v>0</v>
      </c>
      <c r="AX44" s="149">
        <v>0</v>
      </c>
      <c r="AY44" s="104"/>
      <c r="AZ44" s="105"/>
      <c r="BA44" s="149">
        <v>0</v>
      </c>
      <c r="BB44" s="104"/>
      <c r="BC44" s="105"/>
      <c r="BD44" s="149">
        <v>0</v>
      </c>
      <c r="BE44" s="104"/>
      <c r="BF44" s="105"/>
      <c r="BG44" s="149">
        <v>0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617</v>
      </c>
      <c r="CK44" s="149">
        <v>617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156896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205576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>
        <v>-300</v>
      </c>
      <c r="AN45" s="110"/>
      <c r="AO45" s="150"/>
      <c r="AP45" s="109">
        <v>-300</v>
      </c>
      <c r="AQ45" s="110"/>
      <c r="AR45" s="150">
        <v>-300</v>
      </c>
      <c r="AS45" s="109"/>
      <c r="AT45" s="110"/>
      <c r="AU45" s="150"/>
      <c r="AV45" s="109"/>
      <c r="AW45" s="110"/>
      <c r="AX45" s="150"/>
      <c r="AY45" s="109"/>
      <c r="AZ45" s="110"/>
      <c r="BA45" s="150"/>
      <c r="BB45" s="109"/>
      <c r="BC45" s="110"/>
      <c r="BD45" s="150"/>
      <c r="BE45" s="109"/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-7780</v>
      </c>
      <c r="CJ45" s="110">
        <v>0</v>
      </c>
      <c r="CK45" s="146">
        <v>-7780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1017950</v>
      </c>
      <c r="H46" s="9">
        <v>833601</v>
      </c>
      <c r="I46" s="21" t="s">
        <v>117</v>
      </c>
      <c r="J46" s="9">
        <v>351292</v>
      </c>
      <c r="K46" s="9">
        <v>345845</v>
      </c>
      <c r="L46" s="9">
        <v>1344122</v>
      </c>
      <c r="M46" s="9">
        <v>1369242</v>
      </c>
      <c r="N46" s="35">
        <v>25120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2739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27453</v>
      </c>
      <c r="CJ46" s="97">
        <v>5447</v>
      </c>
      <c r="CK46" s="97">
        <v>32900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88" t="s">
        <v>144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3"/>
      <c r="AZ49" s="143"/>
      <c r="BA49" s="143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20515</v>
      </c>
      <c r="H50" s="129">
        <v>16635</v>
      </c>
      <c r="I50" s="129"/>
      <c r="J50" s="132">
        <v>0</v>
      </c>
      <c r="K50" s="107"/>
      <c r="L50" s="101">
        <v>16635</v>
      </c>
      <c r="M50" s="102">
        <v>20515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49">
        <v>567</v>
      </c>
      <c r="AM50" s="104">
        <v>300</v>
      </c>
      <c r="AN50" s="105"/>
      <c r="AO50" s="149">
        <v>300</v>
      </c>
      <c r="AP50" s="104">
        <v>300</v>
      </c>
      <c r="AQ50" s="105">
        <v>0</v>
      </c>
      <c r="AR50" s="149">
        <v>300</v>
      </c>
      <c r="AS50" s="105"/>
      <c r="AT50" s="105"/>
      <c r="AU50" s="105">
        <v>0</v>
      </c>
      <c r="AV50" s="105"/>
      <c r="AW50" s="105"/>
      <c r="AX50" s="105">
        <v>0</v>
      </c>
      <c r="AY50" s="105"/>
      <c r="AZ50" s="105">
        <v>0</v>
      </c>
      <c r="BA50" s="105">
        <v>0</v>
      </c>
      <c r="BB50" s="104"/>
      <c r="BC50" s="105">
        <v>0</v>
      </c>
      <c r="BD50" s="149">
        <v>0</v>
      </c>
      <c r="BE50" s="104"/>
      <c r="BF50" s="105">
        <v>0</v>
      </c>
      <c r="BG50" s="149">
        <v>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3880</v>
      </c>
      <c r="CJ50" s="105">
        <v>0</v>
      </c>
      <c r="CK50" s="145">
        <v>3880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24000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24000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>
        <v>0</v>
      </c>
      <c r="AR51" s="150">
        <v>0</v>
      </c>
      <c r="AS51" s="110">
        <v>0</v>
      </c>
      <c r="AT51" s="110"/>
      <c r="AU51" s="110">
        <v>0</v>
      </c>
      <c r="AV51" s="110"/>
      <c r="AW51" s="110"/>
      <c r="AX51" s="110">
        <v>0</v>
      </c>
      <c r="AY51" s="110"/>
      <c r="AZ51" s="110">
        <v>0</v>
      </c>
      <c r="BA51" s="110">
        <v>0</v>
      </c>
      <c r="BB51" s="109"/>
      <c r="BC51" s="110">
        <v>0</v>
      </c>
      <c r="BD51" s="150">
        <v>0</v>
      </c>
      <c r="BE51" s="109"/>
      <c r="BF51" s="110">
        <v>0</v>
      </c>
      <c r="BG51" s="150">
        <v>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3900</v>
      </c>
      <c r="CJ51" s="110">
        <v>0</v>
      </c>
      <c r="CK51" s="146">
        <v>3900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156896</v>
      </c>
      <c r="H52" s="49"/>
      <c r="I52" s="50" t="s">
        <v>114</v>
      </c>
      <c r="J52" s="9">
        <v>48680</v>
      </c>
      <c r="K52" s="43"/>
      <c r="L52" s="21"/>
      <c r="M52" s="9">
        <v>205576</v>
      </c>
      <c r="N52" s="35">
        <v>205576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0</v>
      </c>
      <c r="AZ52" s="97">
        <v>0</v>
      </c>
      <c r="BA52" s="97">
        <v>0</v>
      </c>
      <c r="BB52" s="97">
        <v>0</v>
      </c>
      <c r="BC52" s="97">
        <v>0</v>
      </c>
      <c r="BD52" s="97">
        <v>0</v>
      </c>
      <c r="BE52" s="97">
        <v>0</v>
      </c>
      <c r="BF52" s="97">
        <v>0</v>
      </c>
      <c r="BG52" s="97">
        <v>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7780</v>
      </c>
      <c r="CJ52" s="97">
        <v>0</v>
      </c>
      <c r="CK52" s="97">
        <v>7780</v>
      </c>
    </row>
    <row r="53" spans="1:89" ht="20.05" customHeight="1" x14ac:dyDescent="0.25">
      <c r="A53" s="184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</row>
    <row r="54" spans="1:89" ht="14.95" customHeight="1" x14ac:dyDescent="0.25">
      <c r="A54" s="180" t="s">
        <v>41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V54" s="179">
        <v>45026</v>
      </c>
      <c r="W54" s="179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77">
        <v>45663</v>
      </c>
      <c r="CK54" s="177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G5:AI5"/>
    <mergeCell ref="AJ5:AL5"/>
    <mergeCell ref="AM5:AO5"/>
    <mergeCell ref="AP5:AR5"/>
    <mergeCell ref="AV5:AX5"/>
    <mergeCell ref="AS5:AU5"/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tabSelected="1" topLeftCell="B34" workbookViewId="0">
      <selection activeCell="J54" sqref="J54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1" t="s">
        <v>150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93868</v>
      </c>
      <c r="E6" s="69">
        <v>25</v>
      </c>
      <c r="F6" s="8">
        <v>4707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136009</v>
      </c>
      <c r="N6" s="2">
        <v>136009</v>
      </c>
    </row>
    <row r="7" spans="1:14" ht="25" customHeight="1" x14ac:dyDescent="0.25">
      <c r="A7" s="198" t="s">
        <v>4</v>
      </c>
      <c r="B7" s="7" t="s">
        <v>47</v>
      </c>
      <c r="C7" s="20">
        <v>144600</v>
      </c>
      <c r="D7" s="20">
        <v>141993</v>
      </c>
      <c r="E7" s="69">
        <v>1</v>
      </c>
      <c r="F7" s="8">
        <v>2606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229592</v>
      </c>
      <c r="N7" s="2">
        <v>212393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1603</v>
      </c>
      <c r="K11" s="69"/>
      <c r="L11" s="8">
        <v>597</v>
      </c>
      <c r="M11" s="90">
        <v>5998</v>
      </c>
      <c r="N11" s="2">
        <v>5998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7508</v>
      </c>
      <c r="E16" s="69"/>
      <c r="F16" s="8">
        <v>292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11276</v>
      </c>
      <c r="N16" s="2">
        <v>11276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69">
        <v>16</v>
      </c>
      <c r="L20" s="8">
        <v>390</v>
      </c>
      <c r="M20" s="90">
        <v>22736</v>
      </c>
      <c r="N20" s="2">
        <v>22736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13400</v>
      </c>
      <c r="D22" s="20">
        <v>13399</v>
      </c>
      <c r="E22" s="69"/>
      <c r="F22" s="8">
        <v>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19599</v>
      </c>
      <c r="N22" s="2">
        <v>19599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67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194">
        <v>64305</v>
      </c>
      <c r="N27" s="2">
        <v>54914</v>
      </c>
    </row>
    <row r="28" spans="1:14" ht="25" customHeight="1" x14ac:dyDescent="0.25">
      <c r="A28" s="167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67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67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144</v>
      </c>
      <c r="E31" s="69"/>
      <c r="F31" s="8">
        <v>456</v>
      </c>
      <c r="G31" s="33"/>
      <c r="H31" s="7" t="s">
        <v>96</v>
      </c>
      <c r="I31" s="20">
        <v>2800</v>
      </c>
      <c r="J31" s="20">
        <v>2791</v>
      </c>
      <c r="K31" s="69">
        <v>4</v>
      </c>
      <c r="L31" s="8">
        <v>5</v>
      </c>
      <c r="M31" s="90">
        <v>2935</v>
      </c>
      <c r="N31" s="2">
        <v>2935</v>
      </c>
    </row>
    <row r="32" spans="1:14" ht="25" customHeight="1" x14ac:dyDescent="0.25">
      <c r="A32" s="167" t="s">
        <v>23</v>
      </c>
      <c r="B32" s="7" t="s">
        <v>92</v>
      </c>
      <c r="C32" s="20">
        <v>4600</v>
      </c>
      <c r="D32" s="20">
        <v>4355</v>
      </c>
      <c r="E32" s="69"/>
      <c r="F32" s="8">
        <v>245</v>
      </c>
      <c r="G32" s="33"/>
      <c r="H32" s="7" t="s">
        <v>93</v>
      </c>
      <c r="I32" s="20">
        <v>4000</v>
      </c>
      <c r="J32" s="20">
        <v>3982</v>
      </c>
      <c r="K32" s="69"/>
      <c r="L32" s="8">
        <v>18</v>
      </c>
      <c r="M32" s="194">
        <v>9737</v>
      </c>
      <c r="N32" s="2">
        <v>8337</v>
      </c>
    </row>
    <row r="33" spans="1:14" ht="25" customHeight="1" x14ac:dyDescent="0.25">
      <c r="A33" s="167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5371</v>
      </c>
      <c r="E34" s="69"/>
      <c r="F34" s="8">
        <v>1429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7762</v>
      </c>
      <c r="N34" s="2">
        <v>7762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3119</v>
      </c>
      <c r="K38" s="69"/>
      <c r="L38" s="8">
        <v>881</v>
      </c>
      <c r="M38" s="90">
        <v>16915</v>
      </c>
      <c r="N38" s="2">
        <v>16915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36800</v>
      </c>
      <c r="D41" s="20">
        <v>36790</v>
      </c>
      <c r="E41" s="69">
        <v>5</v>
      </c>
      <c r="F41" s="8">
        <v>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48790</v>
      </c>
      <c r="N41" s="2">
        <v>48790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74553</v>
      </c>
      <c r="K42" s="69"/>
      <c r="L42" s="8">
        <v>2247</v>
      </c>
      <c r="M42" s="90">
        <v>379193</v>
      </c>
      <c r="N42" s="2">
        <v>379193</v>
      </c>
    </row>
    <row r="43" spans="1:14" ht="25" customHeight="1" x14ac:dyDescent="0.25">
      <c r="A43" s="6" t="s">
        <v>127</v>
      </c>
      <c r="B43" s="7" t="s">
        <v>138</v>
      </c>
      <c r="C43" s="20">
        <v>156896</v>
      </c>
      <c r="D43" s="20">
        <v>156896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205576</v>
      </c>
      <c r="N43" s="2">
        <v>205576</v>
      </c>
    </row>
    <row r="44" spans="1:14" ht="39.9" customHeight="1" x14ac:dyDescent="0.2">
      <c r="A44" s="21" t="s">
        <v>33</v>
      </c>
      <c r="B44" s="21" t="s">
        <v>42</v>
      </c>
      <c r="C44" s="9">
        <v>1030656</v>
      </c>
      <c r="D44" s="9">
        <v>1017950</v>
      </c>
      <c r="E44" s="9">
        <v>192</v>
      </c>
      <c r="F44" s="9">
        <v>12514</v>
      </c>
      <c r="G44" s="73"/>
      <c r="H44" s="74" t="s">
        <v>117</v>
      </c>
      <c r="I44" s="75">
        <v>360400</v>
      </c>
      <c r="J44" s="75">
        <v>351292</v>
      </c>
      <c r="K44" s="75">
        <v>44</v>
      </c>
      <c r="L44" s="75">
        <v>9064</v>
      </c>
      <c r="M44" s="90">
        <v>1369242</v>
      </c>
      <c r="N44" s="2">
        <v>1369242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44515</v>
      </c>
      <c r="E48" s="85"/>
      <c r="F48" s="85">
        <v>156896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20515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24000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51"/>
    </row>
    <row r="53" spans="1:13" ht="20.05" customHeight="1" x14ac:dyDescent="0.25">
      <c r="D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G6" sqref="G6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1" t="s">
        <v>139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6" ht="30.25" customHeight="1" x14ac:dyDescent="0.25">
      <c r="A3" s="10"/>
      <c r="B3" s="11" t="s">
        <v>34</v>
      </c>
      <c r="C3" s="11" t="s">
        <v>36</v>
      </c>
      <c r="D3" s="168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7"/>
      <c r="E4" s="10"/>
      <c r="F4" s="10"/>
      <c r="G4" s="10"/>
      <c r="H4" s="10"/>
      <c r="I4" s="10"/>
      <c r="J4" s="10"/>
      <c r="L4" s="206" t="s">
        <v>140</v>
      </c>
      <c r="M4" s="206"/>
      <c r="N4" s="206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7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172316</v>
      </c>
      <c r="H6" s="19" t="s">
        <v>44</v>
      </c>
      <c r="I6" s="18">
        <v>66481</v>
      </c>
      <c r="J6" s="59">
        <v>238797</v>
      </c>
      <c r="L6" s="92">
        <v>0.27839964488666108</v>
      </c>
      <c r="M6" s="92">
        <v>0.18924712205230976</v>
      </c>
      <c r="N6" s="92">
        <v>4.8553141080977649E-2</v>
      </c>
      <c r="O6" s="2"/>
    </row>
    <row r="7" spans="1:16" ht="25" customHeight="1" x14ac:dyDescent="0.25">
      <c r="A7" s="208" t="s">
        <v>4</v>
      </c>
      <c r="B7" s="210">
        <v>165892</v>
      </c>
      <c r="C7" s="212">
        <v>50535</v>
      </c>
      <c r="D7" s="205">
        <v>216427</v>
      </c>
      <c r="E7" s="10"/>
      <c r="F7" s="17" t="s">
        <v>47</v>
      </c>
      <c r="G7" s="33">
        <v>220441</v>
      </c>
      <c r="H7" s="19" t="s">
        <v>48</v>
      </c>
      <c r="I7" s="18">
        <v>94740</v>
      </c>
      <c r="J7" s="201">
        <v>332380</v>
      </c>
      <c r="L7" s="200">
        <v>0.29966002767916239</v>
      </c>
      <c r="M7" s="200">
        <v>0.28352766359609671</v>
      </c>
      <c r="N7" s="200">
        <v>7.2741706725326857E-2</v>
      </c>
    </row>
    <row r="8" spans="1:16" ht="25" customHeight="1" x14ac:dyDescent="0.25">
      <c r="A8" s="209"/>
      <c r="B8" s="211"/>
      <c r="C8" s="213"/>
      <c r="D8" s="205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0"/>
      <c r="M8" s="200"/>
      <c r="N8" s="200"/>
    </row>
    <row r="9" spans="1:16" ht="25" customHeight="1" x14ac:dyDescent="0.25">
      <c r="A9" s="209"/>
      <c r="B9" s="211"/>
      <c r="C9" s="213"/>
      <c r="D9" s="205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0"/>
      <c r="M9" s="200"/>
      <c r="N9" s="200"/>
      <c r="P9" s="2"/>
    </row>
    <row r="10" spans="1:16" ht="25" customHeight="1" x14ac:dyDescent="0.25">
      <c r="A10" s="209"/>
      <c r="B10" s="211"/>
      <c r="C10" s="213"/>
      <c r="D10" s="205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0"/>
      <c r="M10" s="200"/>
      <c r="N10" s="200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1603</v>
      </c>
      <c r="J11" s="59">
        <v>5998</v>
      </c>
      <c r="L11" s="92">
        <v>0.26725575191730577</v>
      </c>
      <c r="M11" s="92">
        <v>4.5631554376416202E-3</v>
      </c>
      <c r="N11" s="92">
        <v>1.1707207345377953E-3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5.0470833380777246E-3</v>
      </c>
      <c r="N12" s="92">
        <v>1.2948770195480418E-3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2.8494813431561208E-3</v>
      </c>
      <c r="N13" s="92">
        <v>7.3106141938386344E-4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2.3086207485510631E-3</v>
      </c>
      <c r="N14" s="92">
        <v>5.9229851260770552E-4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2.2773077667581384E-3</v>
      </c>
      <c r="N15" s="92">
        <v>5.8426487063645434E-4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7508</v>
      </c>
      <c r="H16" s="19" t="s">
        <v>64</v>
      </c>
      <c r="I16" s="18">
        <v>3768</v>
      </c>
      <c r="J16" s="59">
        <v>11276</v>
      </c>
      <c r="L16" s="92">
        <v>0.33416105001773677</v>
      </c>
      <c r="M16" s="92">
        <v>1.0726119581430833E-2</v>
      </c>
      <c r="N16" s="92">
        <v>2.7518875406976999E-3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2.2773077667581384E-3</v>
      </c>
      <c r="N17" s="92">
        <v>5.8426487063645434E-4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3.3988818418865217E-3</v>
      </c>
      <c r="N18" s="92">
        <v>8.7201531942490804E-4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5.5907905673912303E-3</v>
      </c>
      <c r="N19" s="92">
        <v>1.4343702574124953E-3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59">
        <v>22736</v>
      </c>
      <c r="L20" s="92">
        <v>0.3691942294159043</v>
      </c>
      <c r="M20" s="92">
        <v>2.3894651742709768E-2</v>
      </c>
      <c r="N20" s="92">
        <v>6.1303991551529971E-3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2.4247634446557281E-2</v>
      </c>
      <c r="N21" s="92">
        <v>6.2209602101016472E-3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59">
        <v>19599</v>
      </c>
      <c r="L22" s="92">
        <v>0.31634267054441551</v>
      </c>
      <c r="M22" s="92">
        <v>1.7649135192375574E-2</v>
      </c>
      <c r="N22" s="92">
        <v>4.5280527474325207E-3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2.0504309804948589E-2</v>
      </c>
      <c r="N23" s="92">
        <v>5.2605748289929755E-3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5.6932694168953461E-4</v>
      </c>
      <c r="N24" s="92">
        <v>1.4606621765911359E-4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5.6932694168953461E-4</v>
      </c>
      <c r="N25" s="92">
        <v>1.4606621765911359E-4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2.8466347084476732E-3</v>
      </c>
      <c r="N26" s="92">
        <v>7.3033108829556788E-4</v>
      </c>
    </row>
    <row r="27" spans="1:14" ht="25" customHeight="1" x14ac:dyDescent="0.25">
      <c r="A27" s="204" t="s">
        <v>21</v>
      </c>
      <c r="B27" s="165">
        <v>52706</v>
      </c>
      <c r="C27" s="166">
        <v>11199</v>
      </c>
      <c r="D27" s="205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01">
        <v>64305</v>
      </c>
      <c r="L27" s="200">
        <v>0.31988181323380765</v>
      </c>
      <c r="M27" s="200">
        <v>5.8555275952768639E-2</v>
      </c>
      <c r="N27" s="200">
        <v>1.5022910486239832E-2</v>
      </c>
    </row>
    <row r="28" spans="1:14" ht="25" customHeight="1" x14ac:dyDescent="0.25">
      <c r="A28" s="204"/>
      <c r="B28" s="165"/>
      <c r="C28" s="166"/>
      <c r="D28" s="205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0"/>
      <c r="M28" s="200"/>
      <c r="N28" s="200"/>
    </row>
    <row r="29" spans="1:14" ht="25" customHeight="1" x14ac:dyDescent="0.25">
      <c r="A29" s="204"/>
      <c r="B29" s="165"/>
      <c r="C29" s="166"/>
      <c r="D29" s="205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0"/>
      <c r="M29" s="200"/>
      <c r="N29" s="200"/>
    </row>
    <row r="30" spans="1:14" ht="25" customHeight="1" x14ac:dyDescent="0.25">
      <c r="A30" s="204"/>
      <c r="B30" s="165"/>
      <c r="C30" s="166"/>
      <c r="D30" s="205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0"/>
      <c r="M30" s="200"/>
      <c r="N30" s="200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59">
        <v>2935</v>
      </c>
      <c r="L31" s="92">
        <v>0.95093696763202729</v>
      </c>
      <c r="M31" s="92">
        <v>7.9449574712774553E-3</v>
      </c>
      <c r="N31" s="92">
        <v>2.0383540674329299E-3</v>
      </c>
    </row>
    <row r="32" spans="1:14" ht="25" customHeight="1" x14ac:dyDescent="0.25">
      <c r="A32" s="204" t="s">
        <v>23</v>
      </c>
      <c r="B32" s="165">
        <v>6137</v>
      </c>
      <c r="C32" s="166">
        <v>2838</v>
      </c>
      <c r="D32" s="205">
        <v>8975</v>
      </c>
      <c r="E32" s="10"/>
      <c r="F32" s="17" t="s">
        <v>92</v>
      </c>
      <c r="G32" s="33">
        <v>4355</v>
      </c>
      <c r="H32" s="19" t="s">
        <v>93</v>
      </c>
      <c r="I32" s="18">
        <v>3982</v>
      </c>
      <c r="J32" s="201">
        <v>9737</v>
      </c>
      <c r="L32" s="200">
        <v>0.42949573790695283</v>
      </c>
      <c r="M32" s="200">
        <v>1.1904626350728168E-2</v>
      </c>
      <c r="N32" s="200">
        <v>1.4606621765911359E-4</v>
      </c>
    </row>
    <row r="33" spans="1:14" ht="25" customHeight="1" x14ac:dyDescent="0.25">
      <c r="A33" s="204"/>
      <c r="B33" s="165"/>
      <c r="C33" s="166"/>
      <c r="D33" s="205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0"/>
      <c r="M33" s="200"/>
      <c r="N33" s="200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5371</v>
      </c>
      <c r="H34" s="19" t="s">
        <v>91</v>
      </c>
      <c r="I34" s="18">
        <v>2391</v>
      </c>
      <c r="J34" s="59">
        <v>7762</v>
      </c>
      <c r="L34" s="92">
        <v>0.30803916516361762</v>
      </c>
      <c r="M34" s="92">
        <v>6.8063035878983867E-3</v>
      </c>
      <c r="N34" s="92">
        <v>1.7462216321147029E-3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4.5460756293909345E-3</v>
      </c>
      <c r="N35" s="92">
        <v>1.1663387480080219E-3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4.3841021144802615E-2</v>
      </c>
      <c r="N36" s="92">
        <v>1.1247829090840041E-2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1.0817211892101158E-3</v>
      </c>
      <c r="N37" s="92">
        <v>2.7752581355231583E-4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3119</v>
      </c>
      <c r="J38" s="59">
        <v>16915</v>
      </c>
      <c r="L38" s="92">
        <v>0.18439255099024535</v>
      </c>
      <c r="M38" s="92">
        <v>8.8786536556482928E-3</v>
      </c>
      <c r="N38" s="92">
        <v>2.2779026643938763E-3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7.9620372795281419E-3</v>
      </c>
      <c r="N40" s="92">
        <v>2.0427360539627035E-3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36790</v>
      </c>
      <c r="H41" s="19" t="s">
        <v>112</v>
      </c>
      <c r="I41" s="18">
        <v>12000</v>
      </c>
      <c r="J41" s="59">
        <v>48790</v>
      </c>
      <c r="L41" s="92">
        <v>0.24595203935232629</v>
      </c>
      <c r="M41" s="92">
        <v>3.415961650137208E-2</v>
      </c>
      <c r="N41" s="92">
        <v>8.763973059546815E-3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74553</v>
      </c>
      <c r="J42" s="60">
        <v>379193</v>
      </c>
      <c r="L42" s="92">
        <v>0.19660964205562867</v>
      </c>
      <c r="M42" s="92">
        <v>0.21222515741889939</v>
      </c>
      <c r="N42" s="92">
        <v>5.4448373625699473E-2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1017950</v>
      </c>
      <c r="H44" s="21" t="s">
        <v>117</v>
      </c>
      <c r="I44" s="9">
        <v>351292</v>
      </c>
      <c r="J44" s="9">
        <v>1369242</v>
      </c>
      <c r="L44" s="93">
        <v>0.25655946866952667</v>
      </c>
      <c r="M44" s="93">
        <v>1</v>
      </c>
      <c r="N44" s="93">
        <v>0.25655946866952667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/>
    </row>
    <row r="46" spans="1:14" ht="20.05" customHeight="1" thickBot="1" x14ac:dyDescent="0.4">
      <c r="A46" s="202" t="s">
        <v>129</v>
      </c>
      <c r="B46" s="202"/>
      <c r="C46" s="202"/>
      <c r="D46" s="202"/>
      <c r="E46" s="202"/>
      <c r="F46" s="202"/>
      <c r="G46" s="202"/>
      <c r="H46" s="202"/>
      <c r="I46" s="202"/>
      <c r="J46" s="203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20515</v>
      </c>
      <c r="H48" s="20"/>
      <c r="I48" s="8">
        <v>0</v>
      </c>
      <c r="J48" s="59">
        <v>20515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24000</v>
      </c>
      <c r="H49" s="20"/>
      <c r="I49" s="8">
        <v>0</v>
      </c>
      <c r="J49" s="60">
        <v>24000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156896</v>
      </c>
      <c r="H50" s="50" t="s">
        <v>114</v>
      </c>
      <c r="I50" s="9">
        <v>48680</v>
      </c>
      <c r="J50" s="9">
        <v>205576</v>
      </c>
    </row>
    <row r="51" spans="1:14" ht="20.05" customHeight="1" x14ac:dyDescent="0.2">
      <c r="A51" s="184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4" ht="14.95" customHeight="1" x14ac:dyDescent="0.2">
      <c r="A52" s="180" t="s">
        <v>41</v>
      </c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4" ht="16.3" x14ac:dyDescent="0.25">
      <c r="M53" s="177">
        <v>45663</v>
      </c>
      <c r="N53" s="177"/>
    </row>
  </sheetData>
  <mergeCells count="31"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2025-01-29T16:19:21Z</cp:lastPrinted>
  <dcterms:created xsi:type="dcterms:W3CDTF">2015-06-05T18:19:34Z</dcterms:created>
  <dcterms:modified xsi:type="dcterms:W3CDTF">2025-01-29T16:26:02Z</dcterms:modified>
</cp:coreProperties>
</file>